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sargent/Documents/Personal stuff/Shal. Club Misc/"/>
    </mc:Choice>
  </mc:AlternateContent>
  <xr:revisionPtr revIDLastSave="0" documentId="13_ncr:1_{2EE06EDC-CBA0-0D4D-8AA1-E47FA218F971}" xr6:coauthVersionLast="47" xr6:coauthVersionMax="47" xr10:uidLastSave="{00000000-0000-0000-0000-000000000000}"/>
  <bookViews>
    <workbookView xWindow="780" yWindow="1000" windowWidth="27640" windowHeight="15520" xr2:uid="{3A262826-4717-454B-8549-B15D29D4AB42}"/>
  </bookViews>
  <sheets>
    <sheet name="Sheet1" sheetId="1" r:id="rId1"/>
  </sheets>
  <externalReferences>
    <externalReference r:id="rId2"/>
  </externalReferences>
  <definedNames>
    <definedName name="_xlnm.Print_Area" localSheetId="0">Sheet1!$A$2:$P$49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E53" i="1" l="1"/>
  <c r="O49" i="1"/>
  <c r="K49" i="1"/>
  <c r="K39" i="1"/>
  <c r="J39" i="1"/>
  <c r="G33" i="1"/>
  <c r="O27" i="1"/>
  <c r="N27" i="1"/>
  <c r="L27" i="1"/>
  <c r="K27" i="1"/>
  <c r="E33" i="1"/>
  <c r="P27" i="1"/>
  <c r="J27" i="1"/>
  <c r="G14" i="1"/>
  <c r="G20" i="1" s="1"/>
  <c r="P20" i="1"/>
  <c r="K20" i="1"/>
  <c r="J20" i="1"/>
  <c r="E14" i="1"/>
  <c r="E20" i="1" s="1"/>
  <c r="G35" i="1" l="1"/>
  <c r="G39" i="1" s="1"/>
  <c r="G43" i="1" s="1"/>
  <c r="E41" i="1" s="1"/>
  <c r="E43" i="1" s="1"/>
  <c r="E35" i="1"/>
  <c r="E39" i="1" s="1"/>
  <c r="L20" i="1"/>
  <c r="N20" i="1"/>
  <c r="O20" i="1"/>
</calcChain>
</file>

<file path=xl/sharedStrings.xml><?xml version="1.0" encoding="utf-8"?>
<sst xmlns="http://schemas.openxmlformats.org/spreadsheetml/2006/main" count="97" uniqueCount="69">
  <si>
    <t>SHALBOURNE RECREATION SOCIETY (SHALBOURNE CLUB)</t>
  </si>
  <si>
    <t>Registered charity number 1054731</t>
  </si>
  <si>
    <t xml:space="preserve"> </t>
  </si>
  <si>
    <t>INCOME AND EXPENDITURE ACCOUNT</t>
  </si>
  <si>
    <t>Year to 31 March</t>
  </si>
  <si>
    <t>INCOME</t>
  </si>
  <si>
    <t>Income</t>
  </si>
  <si>
    <t>Costs</t>
  </si>
  <si>
    <t>Pro/(loss)</t>
  </si>
  <si>
    <t>Fundraising Activities</t>
  </si>
  <si>
    <t>Cost of Fundraising Activities</t>
  </si>
  <si>
    <t>Car show</t>
  </si>
  <si>
    <t xml:space="preserve">Net Income from Fundraising </t>
  </si>
  <si>
    <t>May Day</t>
  </si>
  <si>
    <t>Hire of Field and Equipment</t>
  </si>
  <si>
    <t>Quiz Night/Silent Disco</t>
  </si>
  <si>
    <t>Donations &amp; Grants</t>
  </si>
  <si>
    <t>Cricket food</t>
  </si>
  <si>
    <t>Gift Aid</t>
  </si>
  <si>
    <t>Misc Event supplies</t>
  </si>
  <si>
    <t>Sale of Mower</t>
  </si>
  <si>
    <t>Licensing</t>
  </si>
  <si>
    <t>Theatre Bar/Bonfire night</t>
  </si>
  <si>
    <t>Total</t>
  </si>
  <si>
    <t>Fundraising</t>
  </si>
  <si>
    <t>EXPENDITURE</t>
  </si>
  <si>
    <t>`</t>
  </si>
  <si>
    <t>Let Days</t>
  </si>
  <si>
    <t>Donations to village organisations</t>
  </si>
  <si>
    <t>Thai food</t>
  </si>
  <si>
    <t>Pavilion &amp; Ground Maintenance</t>
  </si>
  <si>
    <t>General pavilion hire</t>
  </si>
  <si>
    <t>Purchase of Equipment</t>
  </si>
  <si>
    <t>Cleaning</t>
  </si>
  <si>
    <t>Pavilion Cleaning and Waste Collection</t>
  </si>
  <si>
    <t>Hire of field &amp; equip</t>
  </si>
  <si>
    <t>Equipment Repairs &amp; Maintenance</t>
  </si>
  <si>
    <t>Insurance</t>
  </si>
  <si>
    <t>Electricity and Water</t>
  </si>
  <si>
    <t>Donations</t>
  </si>
  <si>
    <t>Parish Magazine Advert</t>
  </si>
  <si>
    <t>Charlies Charity</t>
  </si>
  <si>
    <t>PCC re Sound Sorba</t>
  </si>
  <si>
    <t>Dramsden</t>
  </si>
  <si>
    <t>Community Fund</t>
  </si>
  <si>
    <t>Excess of income over expenditure</t>
  </si>
  <si>
    <t>Benevolent Fund</t>
  </si>
  <si>
    <t>Cricket Club</t>
  </si>
  <si>
    <t>Loan Repayments</t>
  </si>
  <si>
    <t>Growers Club</t>
  </si>
  <si>
    <t>Pewsey Community Partership</t>
  </si>
  <si>
    <t>Net Change in bank and cash balances</t>
  </si>
  <si>
    <t>Bank and cash balance brought forward</t>
  </si>
  <si>
    <t>Equipment Purchases</t>
  </si>
  <si>
    <t>Bank and cash balances carried forward</t>
  </si>
  <si>
    <t>Grill and Fridge</t>
  </si>
  <si>
    <t>Tractor</t>
  </si>
  <si>
    <t>Two way radios</t>
  </si>
  <si>
    <t>Container</t>
  </si>
  <si>
    <t>All funds are unrestricted</t>
  </si>
  <si>
    <t>Tables &amp; Chairs</t>
  </si>
  <si>
    <t>China and cutlery</t>
  </si>
  <si>
    <t>Hon Treasurer:</t>
  </si>
  <si>
    <t>Sound Sorba</t>
  </si>
  <si>
    <t>Other</t>
  </si>
  <si>
    <t>Date</t>
  </si>
  <si>
    <t>Diff</t>
  </si>
  <si>
    <t>Dominic Mylne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</si>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</sst>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_);[Red]\(&quot;£&quot;#,##0.00\)"/>
    <numFmt numFmtId="164" formatCode="&quot;£&quot;#,##0.00"/>
    <numFmt numFmtId="166" formatCode="[$-F800]dddd\,\ mmmm\ dd\,\ yyyy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9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10" fillId="0" borderId="0" xfId="0" applyFont="1"/>
    <xf numFmtId="0" fontId="6" fillId="0" borderId="5" xfId="0" applyFont="1" applyBorder="1"/>
    <xf numFmtId="0" fontId="6" fillId="0" borderId="4" xfId="0" applyFont="1" applyBorder="1"/>
    <xf numFmtId="0" fontId="1" fillId="0" borderId="0" xfId="0" applyFont="1"/>
    <xf numFmtId="0" fontId="11" fillId="0" borderId="0" xfId="0" applyFont="1"/>
    <xf numFmtId="8" fontId="11" fillId="0" borderId="0" xfId="0" applyNumberFormat="1" applyFont="1"/>
    <xf numFmtId="0" fontId="7" fillId="0" borderId="0" xfId="0" applyFont="1" applyAlignment="1">
      <alignment horizontal="center"/>
    </xf>
    <xf numFmtId="164" fontId="11" fillId="0" borderId="0" xfId="0" applyNumberFormat="1" applyFont="1"/>
    <xf numFmtId="4" fontId="0" fillId="0" borderId="0" xfId="0" applyNumberFormat="1"/>
    <xf numFmtId="4" fontId="0" fillId="0" borderId="5" xfId="0" applyNumberFormat="1" applyBorder="1"/>
    <xf numFmtId="8" fontId="11" fillId="0" borderId="2" xfId="0" applyNumberFormat="1" applyFont="1" applyBorder="1"/>
    <xf numFmtId="8" fontId="0" fillId="0" borderId="0" xfId="0" applyNumberFormat="1"/>
    <xf numFmtId="164" fontId="0" fillId="0" borderId="0" xfId="0" applyNumberFormat="1"/>
    <xf numFmtId="8" fontId="11" fillId="0" borderId="6" xfId="0" applyNumberFormat="1" applyFont="1" applyBorder="1"/>
    <xf numFmtId="8" fontId="11" fillId="0" borderId="7" xfId="0" applyNumberFormat="1" applyFont="1" applyBorder="1"/>
    <xf numFmtId="4" fontId="0" fillId="0" borderId="7" xfId="0" applyNumberFormat="1" applyBorder="1"/>
    <xf numFmtId="4" fontId="0" fillId="0" borderId="8" xfId="0" applyNumberFormat="1" applyBorder="1"/>
    <xf numFmtId="0" fontId="12" fillId="0" borderId="0" xfId="0" applyFont="1"/>
    <xf numFmtId="4" fontId="0" fillId="0" borderId="4" xfId="0" applyNumberFormat="1" applyBorder="1"/>
    <xf numFmtId="4" fontId="0" fillId="0" borderId="9" xfId="0" applyNumberFormat="1" applyBorder="1"/>
    <xf numFmtId="8" fontId="12" fillId="0" borderId="0" xfId="0" applyNumberFormat="1" applyFont="1"/>
    <xf numFmtId="8" fontId="12" fillId="0" borderId="6" xfId="0" applyNumberFormat="1" applyFont="1" applyBorder="1"/>
    <xf numFmtId="0" fontId="11" fillId="0" borderId="0" xfId="0" applyFont="1" applyAlignment="1">
      <alignment horizontal="right"/>
    </xf>
    <xf numFmtId="164" fontId="6" fillId="0" borderId="0" xfId="0" applyNumberFormat="1" applyFont="1"/>
    <xf numFmtId="0" fontId="0" fillId="0" borderId="10" xfId="0" applyBorder="1"/>
    <xf numFmtId="0" fontId="0" fillId="0" borderId="6" xfId="0" applyBorder="1"/>
    <xf numFmtId="0" fontId="0" fillId="0" borderId="11" xfId="0" applyBorder="1"/>
    <xf numFmtId="15" fontId="6" fillId="0" borderId="0" xfId="0" applyNumberFormat="1" applyFont="1"/>
    <xf numFmtId="166" fontId="0" fillId="0" borderId="0" xfId="0" applyNumberFormat="1"/>
    <xf numFmtId="4" fontId="6" fillId="0" borderId="0" xfId="0" applyNumberFormat="1" applyFont="1"/>
    <xf numFmtId="4" fontId="6" fillId="0" borderId="4" xfId="0" applyNumberFormat="1" applyFont="1" applyBorder="1"/>
    <xf numFmtId="4" fontId="0" fillId="0" borderId="10" xfId="0" applyNumberFormat="1" applyBorder="1"/>
    <xf numFmtId="4" fontId="0" fillId="0" borderId="11" xfId="0" applyNumberFormat="1" applyBorder="1"/>
    <xf numFmtId="0" fontId="1" fillId="0" borderId="2" xfId="0" applyFont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302260</xdr:colOff>
      <xdr:row>45</xdr:row>
      <xdr:rowOff>12700</xdr:rowOff>
    </xdr:from>
    <xdr:to>
      <xdr:col>4</xdr:col>
      <xdr:colOff>680308</xdr:colOff>
      <xdr:row>47</xdr:row>
      <xdr:rowOff>104692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0BF1AF-F38A-1047-83B1-B8CA91E79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7160" y="8280400"/>
          <a:ext cx="1216248" cy="498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rrysargent/Documents/Personal%20stuff/Shalbourne%20Club%20Financials%202022%20-%202023.xlsx" TargetMode="External"/><Relationship Id="rId1" Type="http://schemas.openxmlformats.org/officeDocument/2006/relationships/externalLinkPath" Target="/Users/larrysargent/Documents/Personal%20stuff/Shalbourne%20Club%20Financials%202022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 Show"/>
      <sheetName val="Bonfire Night"/>
      <sheetName val="Annual accounts"/>
      <sheetName val="Current Acct."/>
      <sheetName val="Spare"/>
      <sheetName val="Loans"/>
    </sheetNames>
    <sheetDataSet>
      <sheetData sheetId="0"/>
      <sheetData sheetId="1"/>
      <sheetData sheetId="2">
        <row r="43">
          <cell r="E43">
            <v>10136.929999999997</v>
          </cell>
        </row>
      </sheetData>
      <sheetData sheetId="3">
        <row r="93">
          <cell r="C93">
            <v>10136.929999999993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B07A-CFE9-A547-B456-0901B6D2C05F}">
  <sheetPr>
    <pageSetUpPr fitToPage="1"/>
  </sheetPr>
  <dimension ref="A1:P56"/>
  <sheetViews>
    <sheetView tabSelected="1" zoomScaleNormal="100" workbookViewId="0">
      <selection activeCell="H12" sqref="H12"/>
    </sheetView>
  </sheetViews>
  <sheetFormatPr baseColWidth="10" defaultColWidth="8.83203125" defaultRowHeight="16" x14ac:dyDescent="0.2"/>
  <cols>
    <col min="1" max="1" width="31.1640625" customWidth="1"/>
    <col min="2" max="2" width="4.6640625" customWidth="1"/>
    <col min="3" max="3" width="4.1640625" customWidth="1"/>
    <col min="4" max="4" width="2.1640625" customWidth="1"/>
    <col min="5" max="5" width="12.5" customWidth="1"/>
    <col min="6" max="6" width="4.6640625" customWidth="1"/>
    <col min="7" max="7" width="12.5" customWidth="1"/>
    <col min="8" max="8" width="11" customWidth="1"/>
    <col min="9" max="9" width="21.33203125" customWidth="1"/>
    <col min="10" max="10" width="10.33203125" bestFit="1" customWidth="1"/>
    <col min="11" max="11" width="10" bestFit="1" customWidth="1"/>
    <col min="12" max="12" width="9.1640625" bestFit="1" customWidth="1"/>
    <col min="13" max="13" width="4.6640625" customWidth="1"/>
    <col min="14" max="14" width="10.5" customWidth="1"/>
    <col min="15" max="15" width="10.1640625" bestFit="1" customWidth="1"/>
    <col min="16" max="16" width="9.1640625" bestFit="1" customWidth="1"/>
  </cols>
  <sheetData>
    <row r="1" spans="1:16" x14ac:dyDescent="0.2">
      <c r="A1" s="1"/>
    </row>
    <row r="2" spans="1:16" ht="19" x14ac:dyDescent="0.25">
      <c r="A2" s="2" t="s">
        <v>0</v>
      </c>
      <c r="B2" s="3"/>
      <c r="C2" s="3"/>
    </row>
    <row r="3" spans="1:16" ht="19" x14ac:dyDescent="0.25">
      <c r="A3" s="4" t="s">
        <v>1</v>
      </c>
      <c r="B3" s="3"/>
      <c r="C3" s="3"/>
    </row>
    <row r="5" spans="1:16" x14ac:dyDescent="0.2">
      <c r="A5" s="1"/>
      <c r="B5" s="5"/>
      <c r="C5" s="1"/>
    </row>
    <row r="6" spans="1:16" x14ac:dyDescent="0.2">
      <c r="A6" s="6" t="s">
        <v>2</v>
      </c>
      <c r="B6" s="7" t="s">
        <v>2</v>
      </c>
      <c r="C6" s="6" t="s">
        <v>3</v>
      </c>
    </row>
    <row r="7" spans="1:16" x14ac:dyDescent="0.2">
      <c r="A7" s="6"/>
      <c r="B7" s="7"/>
      <c r="C7" s="6"/>
    </row>
    <row r="8" spans="1:16" x14ac:dyDescent="0.2">
      <c r="A8" t="s">
        <v>2</v>
      </c>
      <c r="E8" s="8" t="s">
        <v>4</v>
      </c>
      <c r="F8" s="8"/>
      <c r="G8" s="8"/>
      <c r="I8" s="9"/>
      <c r="J8" s="10">
        <v>2023</v>
      </c>
      <c r="K8" s="11"/>
      <c r="L8" s="12"/>
      <c r="N8" s="13" t="s">
        <v>2</v>
      </c>
      <c r="O8" s="50">
        <v>2022</v>
      </c>
      <c r="P8" s="12"/>
    </row>
    <row r="9" spans="1:16" x14ac:dyDescent="0.2">
      <c r="E9" s="14">
        <v>2023</v>
      </c>
      <c r="F9" s="14"/>
      <c r="G9" s="14">
        <v>2022</v>
      </c>
      <c r="H9" s="5" t="s">
        <v>2</v>
      </c>
      <c r="I9" s="15"/>
      <c r="L9" s="16"/>
      <c r="N9" s="15"/>
      <c r="P9" s="16"/>
    </row>
    <row r="10" spans="1:16" x14ac:dyDescent="0.2">
      <c r="A10" s="17" t="s">
        <v>5</v>
      </c>
      <c r="E10" t="s">
        <v>2</v>
      </c>
      <c r="I10" s="15"/>
      <c r="J10" s="5" t="s">
        <v>6</v>
      </c>
      <c r="K10" s="5" t="s">
        <v>7</v>
      </c>
      <c r="L10" s="18" t="s">
        <v>8</v>
      </c>
      <c r="N10" s="19" t="s">
        <v>6</v>
      </c>
      <c r="O10" s="5" t="s">
        <v>7</v>
      </c>
      <c r="P10" s="18" t="s">
        <v>8</v>
      </c>
    </row>
    <row r="11" spans="1:16" x14ac:dyDescent="0.2">
      <c r="A11" s="20"/>
      <c r="I11" s="15"/>
      <c r="L11" s="16"/>
      <c r="N11" s="15"/>
      <c r="P11" s="16"/>
    </row>
    <row r="12" spans="1:16" x14ac:dyDescent="0.2">
      <c r="A12" s="21" t="s">
        <v>9</v>
      </c>
      <c r="B12" s="21"/>
      <c r="C12" s="21"/>
      <c r="D12" s="21"/>
      <c r="E12" s="22">
        <v>22311.539999999997</v>
      </c>
      <c r="F12" s="22"/>
      <c r="G12" s="22">
        <v>18277.37</v>
      </c>
      <c r="H12" s="23" t="s">
        <v>2</v>
      </c>
      <c r="I12" s="15"/>
      <c r="L12" s="16"/>
      <c r="N12" s="15"/>
      <c r="P12" s="16"/>
    </row>
    <row r="13" spans="1:16" x14ac:dyDescent="0.2">
      <c r="A13" s="21" t="s">
        <v>10</v>
      </c>
      <c r="B13" s="21"/>
      <c r="C13" s="21"/>
      <c r="D13" s="21"/>
      <c r="E13" s="24">
        <v>-8283.1899999999987</v>
      </c>
      <c r="F13" s="24"/>
      <c r="G13" s="24">
        <v>-6588.4299999999994</v>
      </c>
      <c r="I13" s="19" t="s">
        <v>11</v>
      </c>
      <c r="J13" s="25">
        <v>13298.51</v>
      </c>
      <c r="K13" s="25">
        <v>2542.4399999999996</v>
      </c>
      <c r="L13" s="26">
        <v>10756.07</v>
      </c>
      <c r="N13" s="35">
        <v>12963.92</v>
      </c>
      <c r="O13" s="25">
        <v>1924.27</v>
      </c>
      <c r="P13" s="26">
        <v>11039.65</v>
      </c>
    </row>
    <row r="14" spans="1:16" x14ac:dyDescent="0.2">
      <c r="A14" s="21" t="s">
        <v>12</v>
      </c>
      <c r="B14" s="21"/>
      <c r="C14" s="21"/>
      <c r="D14" s="21"/>
      <c r="E14" s="27">
        <f>SUM(E12:E13)</f>
        <v>14028.349999999999</v>
      </c>
      <c r="F14" s="22"/>
      <c r="G14" s="27">
        <f>SUM(G12:G13)</f>
        <v>11688.939999999999</v>
      </c>
      <c r="I14" s="19" t="s">
        <v>13</v>
      </c>
      <c r="J14" s="25">
        <v>3588.7200000000003</v>
      </c>
      <c r="K14" s="25">
        <v>1364.08</v>
      </c>
      <c r="L14" s="26">
        <v>2224.6400000000003</v>
      </c>
      <c r="N14" s="35">
        <v>2092.75</v>
      </c>
      <c r="O14" s="25">
        <v>1223.6099999999999</v>
      </c>
      <c r="P14" s="26">
        <v>869.1400000000001</v>
      </c>
    </row>
    <row r="15" spans="1:16" x14ac:dyDescent="0.2">
      <c r="A15" s="21" t="s">
        <v>14</v>
      </c>
      <c r="B15" s="21"/>
      <c r="C15" s="21"/>
      <c r="D15" s="21"/>
      <c r="E15" s="22">
        <v>5787.5</v>
      </c>
      <c r="F15" s="22"/>
      <c r="G15" s="22">
        <v>5696.83</v>
      </c>
      <c r="H15" t="s">
        <v>2</v>
      </c>
      <c r="I15" s="19" t="s">
        <v>15</v>
      </c>
      <c r="J15" s="25">
        <v>1397.34</v>
      </c>
      <c r="K15" s="25">
        <v>516.19000000000005</v>
      </c>
      <c r="L15" s="26">
        <v>881.14999999999986</v>
      </c>
      <c r="N15" s="35">
        <v>351.07</v>
      </c>
      <c r="O15" s="25"/>
      <c r="P15" s="26">
        <v>351.07</v>
      </c>
    </row>
    <row r="16" spans="1:16" x14ac:dyDescent="0.2">
      <c r="A16" s="21" t="s">
        <v>16</v>
      </c>
      <c r="B16" s="21"/>
      <c r="C16" s="21"/>
      <c r="D16" s="21"/>
      <c r="E16" s="22">
        <v>6000</v>
      </c>
      <c r="F16" s="22"/>
      <c r="G16" s="22">
        <v>700.89</v>
      </c>
      <c r="H16" s="28"/>
      <c r="I16" s="19" t="s">
        <v>17</v>
      </c>
      <c r="J16" s="25">
        <v>3628.92</v>
      </c>
      <c r="K16" s="25">
        <v>3145.5</v>
      </c>
      <c r="L16" s="26">
        <v>483.42000000000007</v>
      </c>
      <c r="N16" s="35">
        <v>2055</v>
      </c>
      <c r="O16" s="25">
        <v>2016.52</v>
      </c>
      <c r="P16" s="26">
        <v>38.480000000000018</v>
      </c>
    </row>
    <row r="17" spans="1:16" x14ac:dyDescent="0.2">
      <c r="A17" s="21" t="s">
        <v>18</v>
      </c>
      <c r="B17" s="21"/>
      <c r="C17" s="21"/>
      <c r="D17" s="21"/>
      <c r="E17" s="22">
        <v>0</v>
      </c>
      <c r="F17" s="22"/>
      <c r="G17" s="22">
        <v>131.25</v>
      </c>
      <c r="I17" s="19" t="s">
        <v>19</v>
      </c>
      <c r="J17" s="25">
        <v>25.85</v>
      </c>
      <c r="K17" s="25">
        <v>479.94000000000005</v>
      </c>
      <c r="L17" s="26">
        <v>-454.09000000000003</v>
      </c>
      <c r="N17" s="35">
        <v>52.68</v>
      </c>
      <c r="O17" s="46">
        <v>859.56</v>
      </c>
      <c r="P17" s="26">
        <v>-806.88</v>
      </c>
    </row>
    <row r="18" spans="1:16" x14ac:dyDescent="0.2">
      <c r="A18" s="21" t="s">
        <v>20</v>
      </c>
      <c r="B18" s="21"/>
      <c r="C18" s="21"/>
      <c r="D18" s="21"/>
      <c r="E18" s="22">
        <v>0</v>
      </c>
      <c r="F18" s="22"/>
      <c r="G18" s="22">
        <v>715.04</v>
      </c>
      <c r="I18" s="19" t="s">
        <v>21</v>
      </c>
      <c r="J18" s="25"/>
      <c r="K18" s="25">
        <v>70</v>
      </c>
      <c r="L18" s="26">
        <v>-70</v>
      </c>
      <c r="N18" s="35"/>
      <c r="O18" s="25">
        <v>70</v>
      </c>
      <c r="P18" s="26">
        <v>-70</v>
      </c>
    </row>
    <row r="19" spans="1:16" x14ac:dyDescent="0.2">
      <c r="A19" s="21"/>
      <c r="B19" s="21"/>
      <c r="C19" s="21"/>
      <c r="D19" s="21"/>
      <c r="E19" s="30"/>
      <c r="F19" s="22"/>
      <c r="G19" s="30"/>
      <c r="I19" s="19" t="s">
        <v>22</v>
      </c>
      <c r="J19" s="25">
        <v>372.2</v>
      </c>
      <c r="K19" s="25">
        <v>165.04000000000002</v>
      </c>
      <c r="L19" s="26">
        <v>207.15999999999997</v>
      </c>
      <c r="N19" s="35">
        <v>761.95</v>
      </c>
      <c r="O19" s="25">
        <v>494.47</v>
      </c>
      <c r="P19" s="26">
        <v>267.48</v>
      </c>
    </row>
    <row r="20" spans="1:16" x14ac:dyDescent="0.2">
      <c r="A20" s="21" t="s">
        <v>23</v>
      </c>
      <c r="B20" s="21"/>
      <c r="C20" s="21"/>
      <c r="D20" s="21"/>
      <c r="E20" s="31">
        <f>SUM(E14:E19)</f>
        <v>25815.85</v>
      </c>
      <c r="F20" s="22"/>
      <c r="G20" s="31">
        <f>SUM(G14:G19)</f>
        <v>18932.949999999997</v>
      </c>
      <c r="I20" s="19" t="s">
        <v>24</v>
      </c>
      <c r="J20" s="32">
        <f>SUM(J13:J19)</f>
        <v>22311.539999999997</v>
      </c>
      <c r="K20" s="32">
        <f>SUM(K13:K19)</f>
        <v>8283.19</v>
      </c>
      <c r="L20" s="33">
        <f>SUM(L13:L19)</f>
        <v>14028.349999999999</v>
      </c>
      <c r="N20" s="36">
        <f>SUM(N13:N19)</f>
        <v>18277.37</v>
      </c>
      <c r="O20" s="32">
        <f>SUM(O13:O19)</f>
        <v>6588.4299999999994</v>
      </c>
      <c r="P20" s="33">
        <f>SUM(P13:P19)</f>
        <v>11688.939999999999</v>
      </c>
    </row>
    <row r="21" spans="1:16" x14ac:dyDescent="0.2">
      <c r="A21" s="21"/>
      <c r="B21" s="21"/>
      <c r="C21" s="21"/>
      <c r="D21" s="21"/>
      <c r="E21" s="22"/>
      <c r="F21" s="22"/>
      <c r="G21" s="22"/>
      <c r="I21" s="19"/>
      <c r="J21" s="25"/>
      <c r="K21" s="25"/>
      <c r="L21" s="26"/>
      <c r="N21" s="35"/>
      <c r="O21" s="25"/>
      <c r="P21" s="26"/>
    </row>
    <row r="22" spans="1:16" x14ac:dyDescent="0.2">
      <c r="A22" s="34" t="s">
        <v>25</v>
      </c>
      <c r="B22" s="21"/>
      <c r="C22" s="21"/>
      <c r="D22" s="21"/>
      <c r="E22" s="21"/>
      <c r="F22" s="22"/>
      <c r="G22" s="21"/>
      <c r="I22" s="15"/>
      <c r="J22" s="25"/>
      <c r="K22" s="25"/>
      <c r="L22" s="26"/>
      <c r="N22" s="35"/>
      <c r="O22" s="25"/>
      <c r="P22" s="26"/>
    </row>
    <row r="23" spans="1:16" x14ac:dyDescent="0.2">
      <c r="A23" s="34"/>
      <c r="B23" s="21"/>
      <c r="C23" s="21"/>
      <c r="D23" s="21"/>
      <c r="E23" s="21" t="s">
        <v>26</v>
      </c>
      <c r="F23" s="22"/>
      <c r="G23" s="21"/>
      <c r="I23" s="19" t="s">
        <v>27</v>
      </c>
      <c r="J23" s="25">
        <v>587.25</v>
      </c>
      <c r="K23" s="25"/>
      <c r="L23" s="26"/>
      <c r="N23" s="35">
        <v>500</v>
      </c>
      <c r="O23" s="25"/>
      <c r="P23" s="26">
        <v>500</v>
      </c>
    </row>
    <row r="24" spans="1:16" x14ac:dyDescent="0.2">
      <c r="A24" s="21" t="s">
        <v>28</v>
      </c>
      <c r="B24" s="21"/>
      <c r="C24" s="21"/>
      <c r="D24" s="21"/>
      <c r="E24" s="22">
        <v>2000</v>
      </c>
      <c r="F24" s="22"/>
      <c r="G24" s="22">
        <v>0</v>
      </c>
      <c r="I24" s="19" t="s">
        <v>29</v>
      </c>
      <c r="J24" s="25"/>
      <c r="K24" s="25"/>
      <c r="L24" s="26"/>
      <c r="N24" s="35">
        <v>1050.08</v>
      </c>
      <c r="O24" s="25"/>
      <c r="P24" s="26">
        <v>1050.08</v>
      </c>
    </row>
    <row r="25" spans="1:16" x14ac:dyDescent="0.2">
      <c r="A25" s="21" t="s">
        <v>30</v>
      </c>
      <c r="B25" s="21"/>
      <c r="C25" s="21"/>
      <c r="D25" s="21"/>
      <c r="E25" s="22">
        <v>4767.33</v>
      </c>
      <c r="F25" s="22"/>
      <c r="G25" s="22">
        <v>2032.55</v>
      </c>
      <c r="I25" s="19" t="s">
        <v>31</v>
      </c>
      <c r="J25" s="25">
        <v>5200.25</v>
      </c>
      <c r="K25" s="25"/>
      <c r="L25" s="26"/>
      <c r="N25" s="35">
        <v>4051.75</v>
      </c>
      <c r="O25" s="25"/>
      <c r="P25" s="26">
        <v>4051.75</v>
      </c>
    </row>
    <row r="26" spans="1:16" x14ac:dyDescent="0.2">
      <c r="A26" s="21" t="s">
        <v>32</v>
      </c>
      <c r="B26" s="21"/>
      <c r="C26" s="21"/>
      <c r="D26" s="21"/>
      <c r="E26" s="22">
        <v>5381.01</v>
      </c>
      <c r="F26" s="22"/>
      <c r="G26" s="22">
        <v>11467</v>
      </c>
      <c r="I26" s="19" t="s">
        <v>33</v>
      </c>
      <c r="J26" s="25"/>
      <c r="K26" s="25"/>
      <c r="L26" s="26"/>
      <c r="N26" s="35">
        <v>95</v>
      </c>
      <c r="O26" s="25"/>
      <c r="P26" s="26">
        <v>95</v>
      </c>
    </row>
    <row r="27" spans="1:16" x14ac:dyDescent="0.2">
      <c r="A27" s="21" t="s">
        <v>34</v>
      </c>
      <c r="B27" s="21"/>
      <c r="C27" s="21"/>
      <c r="D27" s="21"/>
      <c r="E27" s="22">
        <v>1536.82</v>
      </c>
      <c r="F27" s="22"/>
      <c r="G27" s="22">
        <v>952.2</v>
      </c>
      <c r="I27" s="19" t="s">
        <v>35</v>
      </c>
      <c r="J27" s="32">
        <f>SUM(J23:J26)</f>
        <v>5787.5</v>
      </c>
      <c r="K27" s="32">
        <f t="shared" ref="K27:L27" si="0">SUM(K23:K26)</f>
        <v>0</v>
      </c>
      <c r="L27" s="33">
        <f t="shared" si="0"/>
        <v>0</v>
      </c>
      <c r="N27" s="36">
        <f>SUM(N23:N26)</f>
        <v>5696.83</v>
      </c>
      <c r="O27" s="32">
        <f t="shared" ref="O27:P27" si="1">SUM(O23:O26)</f>
        <v>0</v>
      </c>
      <c r="P27" s="33">
        <f t="shared" si="1"/>
        <v>5696.83</v>
      </c>
    </row>
    <row r="28" spans="1:16" x14ac:dyDescent="0.2">
      <c r="A28" s="21" t="s">
        <v>36</v>
      </c>
      <c r="B28" s="21"/>
      <c r="C28" s="21"/>
      <c r="D28" s="21"/>
      <c r="E28" s="22">
        <v>1466.25</v>
      </c>
      <c r="F28" s="22"/>
      <c r="G28" s="22">
        <v>275.04999999999927</v>
      </c>
      <c r="I28" s="15"/>
      <c r="L28" s="16"/>
      <c r="N28" s="35"/>
      <c r="O28" s="25"/>
      <c r="P28" s="26"/>
    </row>
    <row r="29" spans="1:16" x14ac:dyDescent="0.2">
      <c r="A29" s="21" t="s">
        <v>37</v>
      </c>
      <c r="B29" s="21"/>
      <c r="C29" s="21"/>
      <c r="D29" s="21"/>
      <c r="E29" s="22">
        <v>1067.19</v>
      </c>
      <c r="F29" s="22"/>
      <c r="G29" s="22">
        <v>908.99</v>
      </c>
      <c r="I29" s="19" t="s">
        <v>2</v>
      </c>
      <c r="L29" s="16"/>
      <c r="N29" s="35"/>
      <c r="O29" s="25"/>
      <c r="P29" s="26"/>
    </row>
    <row r="30" spans="1:16" x14ac:dyDescent="0.2">
      <c r="A30" s="21" t="s">
        <v>38</v>
      </c>
      <c r="B30" s="21"/>
      <c r="C30" s="21"/>
      <c r="D30" s="21"/>
      <c r="E30" s="22">
        <v>1330.98</v>
      </c>
      <c r="F30" s="22"/>
      <c r="G30" s="22">
        <v>1357.97</v>
      </c>
      <c r="I30" s="19" t="s">
        <v>39</v>
      </c>
      <c r="L30" s="16"/>
      <c r="N30" s="19" t="s">
        <v>39</v>
      </c>
      <c r="O30" s="51"/>
      <c r="P30" s="26"/>
    </row>
    <row r="31" spans="1:16" x14ac:dyDescent="0.2">
      <c r="A31" s="21" t="s">
        <v>40</v>
      </c>
      <c r="B31" s="21"/>
      <c r="C31" s="21"/>
      <c r="D31" s="21"/>
      <c r="E31" s="22">
        <v>45</v>
      </c>
      <c r="F31" s="22"/>
      <c r="G31" s="22">
        <v>40</v>
      </c>
      <c r="I31" s="19" t="s">
        <v>41</v>
      </c>
      <c r="J31" s="25">
        <v>5000</v>
      </c>
      <c r="K31" s="25"/>
      <c r="L31" s="16"/>
      <c r="N31" s="35">
        <v>675.89</v>
      </c>
      <c r="O31" s="51" t="s">
        <v>67</v>
      </c>
      <c r="P31" s="26"/>
    </row>
    <row r="32" spans="1:16" x14ac:dyDescent="0.2">
      <c r="A32" s="21"/>
      <c r="B32" s="21"/>
      <c r="C32" s="21"/>
      <c r="D32" s="21"/>
      <c r="E32" s="30" t="s">
        <v>2</v>
      </c>
      <c r="F32" s="22"/>
      <c r="G32" s="30" t="s">
        <v>2</v>
      </c>
      <c r="I32" s="19" t="s">
        <v>42</v>
      </c>
      <c r="J32" s="25">
        <v>1000</v>
      </c>
      <c r="K32" s="25"/>
      <c r="L32" s="16"/>
      <c r="N32" s="35">
        <v>25</v>
      </c>
      <c r="O32" s="51" t="s">
        <v>68</v>
      </c>
      <c r="P32" s="26"/>
    </row>
    <row r="33" spans="1:16" x14ac:dyDescent="0.2">
      <c r="A33" s="21" t="s">
        <v>23</v>
      </c>
      <c r="B33" s="21"/>
      <c r="C33" s="21"/>
      <c r="D33" s="21"/>
      <c r="E33" s="37">
        <f>SUM(E24:E32)</f>
        <v>17594.580000000002</v>
      </c>
      <c r="F33" s="37"/>
      <c r="G33" s="37">
        <f>SUM(G24:G32)</f>
        <v>17033.759999999998</v>
      </c>
      <c r="I33" s="19" t="s">
        <v>43</v>
      </c>
      <c r="J33" s="25"/>
      <c r="K33" s="25">
        <v>200</v>
      </c>
      <c r="L33" s="16"/>
      <c r="N33" s="35"/>
      <c r="O33" s="51"/>
      <c r="P33" s="26"/>
    </row>
    <row r="34" spans="1:16" x14ac:dyDescent="0.2">
      <c r="A34" s="21"/>
      <c r="B34" s="21"/>
      <c r="C34" s="21"/>
      <c r="D34" s="21"/>
      <c r="E34" s="27"/>
      <c r="F34" s="22"/>
      <c r="G34" s="27"/>
      <c r="I34" s="19" t="s">
        <v>44</v>
      </c>
      <c r="J34" s="25"/>
      <c r="K34" s="25">
        <v>200</v>
      </c>
      <c r="L34" s="16"/>
      <c r="N34" s="35"/>
      <c r="O34" s="51"/>
      <c r="P34" s="26"/>
    </row>
    <row r="35" spans="1:16" x14ac:dyDescent="0.2">
      <c r="A35" s="21" t="s">
        <v>45</v>
      </c>
      <c r="B35" s="21"/>
      <c r="C35" s="21"/>
      <c r="D35" s="21"/>
      <c r="E35" s="22">
        <f>E20-E33</f>
        <v>8221.2699999999968</v>
      </c>
      <c r="F35" s="37"/>
      <c r="G35" s="22">
        <f>G20-G33</f>
        <v>1899.1899999999987</v>
      </c>
      <c r="I35" s="19" t="s">
        <v>46</v>
      </c>
      <c r="J35" s="25"/>
      <c r="K35" s="25">
        <v>200</v>
      </c>
      <c r="L35" s="16"/>
      <c r="N35" s="35"/>
      <c r="O35" s="51"/>
      <c r="P35" s="26"/>
    </row>
    <row r="36" spans="1:16" x14ac:dyDescent="0.2">
      <c r="A36" s="21"/>
      <c r="B36" s="21"/>
      <c r="C36" s="21"/>
      <c r="D36" s="21"/>
      <c r="E36" s="22"/>
      <c r="F36" s="22"/>
      <c r="G36" s="22"/>
      <c r="I36" s="19" t="s">
        <v>47</v>
      </c>
      <c r="J36" s="25"/>
      <c r="K36" s="25">
        <v>900</v>
      </c>
      <c r="L36" s="16"/>
      <c r="N36" s="35"/>
      <c r="O36" s="51"/>
      <c r="P36" s="26"/>
    </row>
    <row r="37" spans="1:16" x14ac:dyDescent="0.2">
      <c r="A37" s="21" t="s">
        <v>48</v>
      </c>
      <c r="B37" s="21"/>
      <c r="C37" s="21"/>
      <c r="D37" s="21"/>
      <c r="E37" s="22">
        <v>0</v>
      </c>
      <c r="F37" s="37"/>
      <c r="G37" s="22">
        <v>4357.5</v>
      </c>
      <c r="I37" s="19" t="s">
        <v>49</v>
      </c>
      <c r="J37" s="25"/>
      <c r="K37" s="25">
        <v>300</v>
      </c>
      <c r="L37" s="16"/>
      <c r="N37" s="35"/>
      <c r="O37" s="51"/>
      <c r="P37" s="26"/>
    </row>
    <row r="38" spans="1:16" x14ac:dyDescent="0.2">
      <c r="A38" s="21"/>
      <c r="B38" s="21"/>
      <c r="C38" s="21"/>
      <c r="D38" s="21"/>
      <c r="E38" s="30"/>
      <c r="F38" s="37"/>
      <c r="G38" s="30"/>
      <c r="I38" s="19" t="s">
        <v>50</v>
      </c>
      <c r="J38" s="25"/>
      <c r="K38" s="25">
        <v>200</v>
      </c>
      <c r="L38" s="16"/>
      <c r="N38" s="35"/>
      <c r="O38" s="51"/>
      <c r="P38" s="26"/>
    </row>
    <row r="39" spans="1:16" x14ac:dyDescent="0.2">
      <c r="A39" s="21" t="s">
        <v>51</v>
      </c>
      <c r="B39" s="21"/>
      <c r="C39" s="21"/>
      <c r="D39" s="21"/>
      <c r="E39" s="22">
        <f>E35-E37</f>
        <v>8221.2699999999968</v>
      </c>
      <c r="F39" s="37"/>
      <c r="G39" s="22">
        <f>G35-G37</f>
        <v>-2458.3100000000013</v>
      </c>
      <c r="I39" s="15"/>
      <c r="J39" s="32">
        <f>SUM(J31:J38)</f>
        <v>6000</v>
      </c>
      <c r="K39" s="32">
        <f>SUM(K31:K38)</f>
        <v>2000</v>
      </c>
      <c r="L39" s="16"/>
      <c r="N39" s="36">
        <f>SUM(N31:N38)</f>
        <v>700.89</v>
      </c>
      <c r="O39" s="51"/>
      <c r="P39" s="26"/>
    </row>
    <row r="40" spans="1:16" x14ac:dyDescent="0.2">
      <c r="A40" s="21"/>
      <c r="B40" s="21"/>
      <c r="C40" s="21"/>
      <c r="D40" s="21"/>
      <c r="E40" s="22"/>
      <c r="F40" s="22"/>
      <c r="G40" s="22"/>
      <c r="I40" s="15"/>
      <c r="L40" s="16"/>
      <c r="N40" s="35"/>
      <c r="O40" s="25"/>
      <c r="P40" s="26"/>
    </row>
    <row r="41" spans="1:16" x14ac:dyDescent="0.2">
      <c r="A41" s="21" t="s">
        <v>52</v>
      </c>
      <c r="B41" s="21"/>
      <c r="C41" s="21" t="s">
        <v>2</v>
      </c>
      <c r="D41" s="21" t="s">
        <v>2</v>
      </c>
      <c r="E41" s="22">
        <f>G43</f>
        <v>1915.6599999999999</v>
      </c>
      <c r="F41" s="22"/>
      <c r="G41" s="22">
        <v>4373.9700000000012</v>
      </c>
      <c r="I41" s="15"/>
      <c r="L41" s="16"/>
      <c r="N41" s="35"/>
      <c r="O41" s="25"/>
      <c r="P41" s="26"/>
    </row>
    <row r="42" spans="1:16" x14ac:dyDescent="0.2">
      <c r="A42" s="21"/>
      <c r="B42" s="21"/>
      <c r="C42" s="21" t="s">
        <v>2</v>
      </c>
      <c r="D42" s="21"/>
      <c r="E42" s="38"/>
      <c r="F42" s="22"/>
      <c r="G42" s="38"/>
      <c r="I42" s="19" t="s">
        <v>53</v>
      </c>
      <c r="L42" s="16"/>
      <c r="N42" s="19" t="s">
        <v>53</v>
      </c>
      <c r="O42" s="25"/>
      <c r="P42" s="26"/>
    </row>
    <row r="43" spans="1:16" x14ac:dyDescent="0.2">
      <c r="A43" s="21" t="s">
        <v>54</v>
      </c>
      <c r="B43" s="21"/>
      <c r="C43" s="21"/>
      <c r="D43" s="21"/>
      <c r="E43" s="31">
        <f>E39+E41</f>
        <v>10136.929999999997</v>
      </c>
      <c r="F43" s="22"/>
      <c r="G43" s="31">
        <f>G39+G41</f>
        <v>1915.6599999999999</v>
      </c>
      <c r="I43" s="19" t="s">
        <v>55</v>
      </c>
      <c r="K43" s="25">
        <v>710.99</v>
      </c>
      <c r="L43" s="16"/>
      <c r="N43" s="47" t="s">
        <v>56</v>
      </c>
      <c r="O43" s="25">
        <v>7800</v>
      </c>
      <c r="P43" s="26"/>
    </row>
    <row r="44" spans="1:16" x14ac:dyDescent="0.2">
      <c r="A44" s="21" t="s">
        <v>2</v>
      </c>
      <c r="B44" s="21"/>
      <c r="C44" s="21"/>
      <c r="D44" s="21"/>
      <c r="E44" s="21"/>
      <c r="F44" s="21"/>
      <c r="G44" s="21"/>
      <c r="I44" s="19" t="s">
        <v>57</v>
      </c>
      <c r="K44" s="25">
        <v>89.99</v>
      </c>
      <c r="L44" s="16"/>
      <c r="N44" s="47" t="s">
        <v>58</v>
      </c>
      <c r="O44" s="25">
        <v>3667</v>
      </c>
      <c r="P44" s="26"/>
    </row>
    <row r="45" spans="1:16" x14ac:dyDescent="0.2">
      <c r="A45" s="21"/>
      <c r="B45" s="21"/>
      <c r="C45" s="21"/>
      <c r="D45" s="21"/>
      <c r="E45" s="21" t="s">
        <v>59</v>
      </c>
      <c r="F45" s="21"/>
      <c r="G45" s="21"/>
      <c r="I45" s="19" t="s">
        <v>60</v>
      </c>
      <c r="K45" s="25">
        <v>964.35</v>
      </c>
      <c r="L45" s="16"/>
      <c r="N45" s="35"/>
      <c r="O45" s="25"/>
      <c r="P45" s="26"/>
    </row>
    <row r="46" spans="1:16" x14ac:dyDescent="0.2">
      <c r="G46" s="29"/>
      <c r="I46" s="19" t="s">
        <v>61</v>
      </c>
      <c r="K46" s="25">
        <v>731.80000000000007</v>
      </c>
      <c r="L46" s="16"/>
      <c r="N46" s="35"/>
      <c r="O46" s="25"/>
      <c r="P46" s="26"/>
    </row>
    <row r="47" spans="1:16" x14ac:dyDescent="0.2">
      <c r="A47" s="39" t="s">
        <v>62</v>
      </c>
      <c r="B47" s="5" t="s">
        <v>2</v>
      </c>
      <c r="E47" t="s">
        <v>2</v>
      </c>
      <c r="H47" s="29"/>
      <c r="I47" s="19" t="s">
        <v>63</v>
      </c>
      <c r="K47" s="25">
        <v>2836.8</v>
      </c>
      <c r="L47" s="16"/>
      <c r="N47" s="35"/>
      <c r="O47" s="25"/>
      <c r="P47" s="26"/>
    </row>
    <row r="48" spans="1:16" x14ac:dyDescent="0.2">
      <c r="A48" s="39"/>
      <c r="B48" s="5" t="s">
        <v>2</v>
      </c>
      <c r="H48" s="40"/>
      <c r="I48" s="19" t="s">
        <v>64</v>
      </c>
      <c r="K48" s="25">
        <v>47.08</v>
      </c>
      <c r="L48" s="16"/>
      <c r="N48" s="35"/>
      <c r="O48" s="25"/>
      <c r="P48" s="26"/>
    </row>
    <row r="49" spans="1:16" x14ac:dyDescent="0.2">
      <c r="A49" s="39" t="s">
        <v>65</v>
      </c>
      <c r="B49" t="s">
        <v>2</v>
      </c>
      <c r="E49" s="44">
        <v>45051</v>
      </c>
      <c r="G49" s="29"/>
      <c r="H49" s="29"/>
      <c r="I49" s="41"/>
      <c r="J49" s="42"/>
      <c r="K49" s="32">
        <f>SUM(K43:K48)</f>
        <v>5381.01</v>
      </c>
      <c r="L49" s="43"/>
      <c r="N49" s="48"/>
      <c r="O49" s="32">
        <f>SUM(O43:O48)</f>
        <v>11467</v>
      </c>
      <c r="P49" s="49"/>
    </row>
    <row r="50" spans="1:16" x14ac:dyDescent="0.2">
      <c r="G50" s="40"/>
      <c r="H50" s="29"/>
    </row>
    <row r="51" spans="1:16" x14ac:dyDescent="0.2">
      <c r="G51" s="29"/>
    </row>
    <row r="53" spans="1:16" x14ac:dyDescent="0.2">
      <c r="B53" s="5" t="s">
        <v>2</v>
      </c>
      <c r="C53" s="5" t="s">
        <v>66</v>
      </c>
      <c r="E53" s="28">
        <f>'[1]Current Acct.'!C93-'[1]Annual accounts'!E43</f>
        <v>0</v>
      </c>
    </row>
    <row r="54" spans="1:16" x14ac:dyDescent="0.2">
      <c r="B54" s="5" t="s">
        <v>2</v>
      </c>
      <c r="C54" s="45" t="s">
        <v>2</v>
      </c>
    </row>
    <row r="56" spans="1:16" x14ac:dyDescent="0.2">
      <c r="B56" t="s">
        <v>2</v>
      </c>
    </row>
  </sheetData>
  <mergeCells count="1">
    <mergeCell ref="E8:G8"/>
  </mergeCells>
  <pageMargins left="0.25" right="0.25" top="0.75" bottom="0.75" header="0.3" footer="0.3"/>
  <pageSetup paperSize="9" scale="67" orientation="landscape" horizontalDpi="0" verticalDpi="0"/>
  <rowBreaks count="1" manualBreakCount="1">
    <brk id="6" max="15" man="1"/>
  </rowBreaks>
  <colBreaks count="1" manualBreakCount="1">
    <brk id="7" min="1" max="48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 None</dc:creator>
  <cp:lastModifiedBy>None None</cp:lastModifiedBy>
  <cp:lastPrinted>2023-06-18T14:10:01Z</cp:lastPrinted>
  <dcterms:created xsi:type="dcterms:W3CDTF">2023-06-18T13:33:18Z</dcterms:created>
  <dcterms:modified xsi:type="dcterms:W3CDTF">2023-06-18T14:14:36Z</dcterms:modified>
</cp:coreProperties>
</file>